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<sst xmlns="http://schemas.openxmlformats.org/spreadsheetml/2006/main" count="50" uniqueCount="50">
  <si>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r>
      <t xml:space="preserve">Monthly Schooling Pass </t>
    </r>
    <r>
      <rPr>
        <sz val="8"/>
        <rFont val="Times New Roman"/>
        <family val="0"/>
      </rPr>
      <t>(without camping or boarding)</t>
    </r>
  </si>
  <si>
    <t>$75/ horse and rider</t>
  </si>
  <si>
    <r>
      <t xml:space="preserve">Weekly Schooling Pass </t>
    </r>
    <r>
      <rPr>
        <sz val="8"/>
        <rFont val="Times New Roman"/>
        <family val="0"/>
      </rPr>
      <t>(without camping or boarding)</t>
    </r>
  </si>
  <si>
    <r>
      <t>$40/additional horse</t>
    </r>
    <r>
      <rPr>
        <sz val="8"/>
        <rFont val="Times New Roman"/>
        <family val="0"/>
      </rPr>
      <t>-same rider</t>
    </r>
  </si>
  <si>
    <r>
      <t>$60/additional horse-</t>
    </r>
    <r>
      <rPr>
        <sz val="8"/>
        <rFont val="Times New Roman"/>
        <family val="0"/>
      </rPr>
      <t>same rider</t>
    </r>
  </si>
  <si>
    <t>Saturday and Sundays</t>
  </si>
  <si>
    <t>Weekdays</t>
  </si>
  <si>
    <t>Camping for the group</t>
  </si>
  <si>
    <t>Outdoor stalls</t>
  </si>
  <si>
    <t>Total</t>
  </si>
  <si>
    <t>Monthly boarding, hot wire paddock, we feed</t>
  </si>
  <si>
    <t>Cost per unit</t>
  </si>
  <si>
    <t>Sub-Total</t>
  </si>
  <si>
    <t>Daily boarding outdoor stalls, you feed and attend*</t>
  </si>
  <si>
    <t>Daily boarding, indoor stalls, you feed and attend*</t>
  </si>
  <si>
    <t>Daily boarding, indoor stalls, we feed and attend*</t>
  </si>
  <si>
    <t>*Attend means someone is on the grounds 24 hours a day that is responsible for the horse's care.</t>
  </si>
  <si>
    <t>Self contained camper or RV (there are no hookups)</t>
  </si>
  <si>
    <t>A family with one or two tents</t>
  </si>
  <si>
    <t>Shower without camping</t>
  </si>
  <si>
    <t>$50 per horse and rider</t>
  </si>
  <si>
    <t>Daily Schooling Pass (without camping or boarding)</t>
  </si>
  <si>
    <t>$15   /24 hours/horse</t>
  </si>
  <si>
    <t>$25 /24 hours/horse</t>
  </si>
  <si>
    <t>$35 /24 hours/horse</t>
  </si>
  <si>
    <t>$10 /stall</t>
  </si>
  <si>
    <t>$375/month/horse</t>
  </si>
  <si>
    <t>$275/month/horse</t>
  </si>
  <si>
    <t>$15/night w/tax</t>
  </si>
  <si>
    <t>$15 per 24 hours</t>
  </si>
  <si>
    <t>$15 per horse</t>
  </si>
  <si>
    <t>Fill in the white cells with your estimated information and the sheet will automatically estimate your fees.</t>
  </si>
  <si>
    <t>Elk Haven Equestrian Center Fees Estimator</t>
  </si>
  <si>
    <r>
      <t>Picking/Cleaning stall -</t>
    </r>
    <r>
      <rPr>
        <sz val="8"/>
        <rFont val="Times New Roman"/>
        <family val="0"/>
      </rPr>
      <t xml:space="preserve"> daily stall users  (if you don't)</t>
    </r>
  </si>
  <si>
    <r>
      <t>Facility Use</t>
    </r>
    <r>
      <rPr>
        <sz val="10"/>
        <rFont val="Times New Roman"/>
        <family val="1"/>
      </rPr>
      <t xml:space="preserve">   Small Groups and Individuals (When jumping, must be accompanied by companion/trainer)</t>
    </r>
  </si>
  <si>
    <r>
      <t>Overnight Stays</t>
    </r>
    <r>
      <rPr>
        <sz val="10"/>
        <rFont val="Times New Roman"/>
        <family val="1"/>
      </rPr>
      <t xml:space="preserve"> (Restrooms and hot showers are included, there are no fires as per forest fire rules.)</t>
    </r>
  </si>
  <si>
    <r>
      <t>Facility Use  Schooling/Event for Large Group</t>
    </r>
    <r>
      <rPr>
        <sz val="10"/>
        <rFont val="Times New Roman"/>
        <family val="1"/>
      </rPr>
      <t xml:space="preserve">.  Requires a $150 non-refundable deposit.                       </t>
    </r>
    <r>
      <rPr>
        <sz val="8"/>
        <rFont val="Times New Roman"/>
        <family val="0"/>
      </rPr>
      <t>Priority use over boarders and no other riders.  Best rate for groups staying multiple days with more than 12 horses.  We do offer catering for groups on a prearranged basis.  Please contact us to discuss menu and pricing.</t>
    </r>
  </si>
  <si>
    <t>$250-$500 per day</t>
  </si>
  <si>
    <t>$200-$400 per day</t>
  </si>
  <si>
    <t>$50-$100 per night w/ tax</t>
  </si>
  <si>
    <t>Total Units</t>
  </si>
  <si>
    <t>Number Horses</t>
  </si>
  <si>
    <r>
      <t xml:space="preserve">Boarding </t>
    </r>
    <r>
      <rPr>
        <sz val="10"/>
        <rFont val="Times New Roman"/>
        <family val="1"/>
      </rPr>
      <t>(see boarding information page)</t>
    </r>
  </si>
  <si>
    <t>$175 per group of three - 60 hours - w/ tax</t>
  </si>
  <si>
    <t>$20 /24 hours/horse</t>
  </si>
  <si>
    <r>
      <t>Three Day Schooling Package:</t>
    </r>
    <r>
      <rPr>
        <sz val="8"/>
        <rFont val="Times New Roman"/>
        <family val="0"/>
      </rPr>
      <t xml:space="preserve"> 2 nights for a camper or RV or up to two tents, 3 outdoor stalls, and a three day schooling pass for up to three people.</t>
    </r>
  </si>
  <si>
    <r>
      <t xml:space="preserve">Monthly boarding, </t>
    </r>
    <r>
      <rPr>
        <sz val="8"/>
        <rFont val="Times New Roman"/>
        <family val="0"/>
      </rPr>
      <t>12'x12' run-in, tack room, 1800+ sq ft dry lot, 8000+ sq ft pasture, we feed our hay.</t>
    </r>
    <r>
      <rPr>
        <sz val="10"/>
        <rFont val="Times New Roman"/>
        <family val="1"/>
      </rPr>
      <t xml:space="preserve"> </t>
    </r>
  </si>
  <si>
    <r>
      <t>Daily boarding,</t>
    </r>
    <r>
      <rPr>
        <sz val="8"/>
        <rFont val="Times New Roman"/>
        <family val="0"/>
      </rPr>
      <t xml:space="preserve"> hot wire paddock, you feed and attend*, max. two horses/paddock</t>
    </r>
  </si>
  <si>
    <t>$15/night w/tax</t>
  </si>
  <si>
    <t>$3/person / shower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</si>
</sst>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0"/>
      <name val="Times New Roman"/>
      <family val="0"/>
    </font>
    <font>
      <b/>
      <sz val="20"/>
      <name val="Verdana"/>
      <family val="0"/>
    </font>
    <font>
      <b/>
      <sz val="14"/>
      <name val="Times New Roman"/>
      <family val="1"/>
    </font>
    <font>
      <b/>
      <sz val="12"/>
      <name val="Verdana"/>
      <family val="0"/>
    </font>
    <font>
      <sz val="12"/>
      <name val="Times New Roman"/>
      <family val="0"/>
    </font>
    <font>
      <sz val="10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2" fontId="1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6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7" fillId="2" borderId="2" xfId="0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50" zoomScaleNormal="150" workbookViewId="0" topLeftCell="A9">
      <selection activeCell="A36" sqref="A36"/>
    </sheetView>
  </sheetViews>
  <sheetFormatPr defaultColWidth="11.00390625" defaultRowHeight="12.75"/>
  <cols>
    <col min="1" max="1" width="31.875" style="1" customWidth="1"/>
    <col min="2" max="2" width="5.75390625" style="2" customWidth="1"/>
    <col min="3" max="3" width="12.875" style="1" customWidth="1"/>
    <col min="4" max="4" width="5.75390625" style="1" customWidth="1"/>
    <col min="5" max="5" width="8.125" style="3" customWidth="1"/>
    <col min="6" max="39" width="0" style="1" hidden="1" customWidth="1"/>
    <col min="40" max="16384" width="10.75390625" style="1" customWidth="1"/>
  </cols>
  <sheetData>
    <row r="1" spans="1:5" ht="21.75" customHeight="1">
      <c r="A1" s="26" t="s">
        <v>32</v>
      </c>
      <c r="B1" s="27"/>
      <c r="C1" s="27"/>
      <c r="D1" s="27"/>
      <c r="E1" s="27"/>
    </row>
    <row r="2" spans="1:5" ht="12.75" customHeight="1">
      <c r="A2" s="31" t="s">
        <v>31</v>
      </c>
      <c r="B2" s="32"/>
      <c r="C2" s="32"/>
      <c r="D2" s="32"/>
      <c r="E2" s="32"/>
    </row>
    <row r="3" spans="1:5" ht="25.5" customHeight="1">
      <c r="A3" s="4" t="s">
        <v>42</v>
      </c>
      <c r="B3" s="5" t="s">
        <v>40</v>
      </c>
      <c r="C3" s="6" t="s">
        <v>11</v>
      </c>
      <c r="D3" s="5" t="s">
        <v>41</v>
      </c>
      <c r="E3" s="7" t="s">
        <v>12</v>
      </c>
    </row>
    <row r="4" spans="1:5" ht="15" customHeight="1">
      <c r="A4" s="8" t="s">
        <v>10</v>
      </c>
      <c r="B4" s="17"/>
      <c r="C4" s="8" t="s">
        <v>27</v>
      </c>
      <c r="D4" s="18"/>
      <c r="E4" s="15">
        <f>IF(B4="","",B4*D4*250)</f>
      </c>
    </row>
    <row r="5" spans="1:5" ht="24.75" customHeight="1">
      <c r="A5" s="8" t="s">
        <v>46</v>
      </c>
      <c r="B5" s="17"/>
      <c r="C5" s="8" t="s">
        <v>26</v>
      </c>
      <c r="D5" s="18"/>
      <c r="E5" s="15">
        <f>IF(B5="","",B5*D5*350)</f>
      </c>
    </row>
    <row r="6" spans="1:5" ht="24.75" customHeight="1">
      <c r="A6" s="8" t="s">
        <v>47</v>
      </c>
      <c r="B6" s="17"/>
      <c r="C6" s="8" t="s">
        <v>44</v>
      </c>
      <c r="D6" s="18"/>
      <c r="E6" s="15">
        <f>IF(B6="","",B6*D6*20)</f>
      </c>
    </row>
    <row r="7" spans="1:5" ht="15" customHeight="1">
      <c r="A7" s="8" t="s">
        <v>13</v>
      </c>
      <c r="B7" s="17"/>
      <c r="C7" s="8" t="s">
        <v>22</v>
      </c>
      <c r="D7" s="18"/>
      <c r="E7" s="15">
        <f>IF(B7="","",B7*D7*6)</f>
      </c>
    </row>
    <row r="8" spans="1:5" ht="15" customHeight="1">
      <c r="A8" s="8" t="s">
        <v>14</v>
      </c>
      <c r="B8" s="17"/>
      <c r="C8" s="8" t="s">
        <v>23</v>
      </c>
      <c r="D8" s="18"/>
      <c r="E8" s="15">
        <f>IF(B8="","",B8*D8)</f>
      </c>
    </row>
    <row r="9" spans="1:5" ht="15" customHeight="1">
      <c r="A9" s="8" t="s">
        <v>15</v>
      </c>
      <c r="B9" s="17"/>
      <c r="C9" s="8" t="s">
        <v>24</v>
      </c>
      <c r="D9" s="18"/>
      <c r="E9" s="15">
        <f>IF(B9="","",B9*D9*25)</f>
      </c>
    </row>
    <row r="10" spans="1:5" ht="15" customHeight="1">
      <c r="A10" s="8" t="s">
        <v>33</v>
      </c>
      <c r="B10" s="17"/>
      <c r="C10" s="19" t="s">
        <v>25</v>
      </c>
      <c r="D10" s="20"/>
      <c r="E10" s="15">
        <f>IF(B10="","",B10*6)</f>
      </c>
    </row>
    <row r="11" spans="1:5" ht="12.75" customHeight="1">
      <c r="A11" s="19" t="s">
        <v>16</v>
      </c>
      <c r="B11" s="33"/>
      <c r="C11" s="33"/>
      <c r="D11" s="33"/>
      <c r="E11" s="22"/>
    </row>
    <row r="12" spans="1:5" ht="16.5" customHeight="1">
      <c r="A12" s="34" t="s">
        <v>35</v>
      </c>
      <c r="B12" s="35"/>
      <c r="C12" s="35"/>
      <c r="D12" s="35"/>
      <c r="E12" s="36"/>
    </row>
    <row r="13" spans="1:5" ht="15" customHeight="1">
      <c r="A13" s="8" t="s">
        <v>17</v>
      </c>
      <c r="B13" s="17"/>
      <c r="C13" s="19" t="s">
        <v>28</v>
      </c>
      <c r="D13" s="20"/>
      <c r="E13" s="15">
        <f>IF(B13="","",B13*15)</f>
      </c>
    </row>
    <row r="14" spans="1:5" ht="15" customHeight="1">
      <c r="A14" s="8" t="s">
        <v>18</v>
      </c>
      <c r="B14" s="17"/>
      <c r="C14" s="19" t="s">
        <v>48</v>
      </c>
      <c r="D14" s="20"/>
      <c r="E14" s="15">
        <f>IF(B14="","",B14*15)</f>
      </c>
    </row>
    <row r="15" spans="1:5" ht="15" customHeight="1">
      <c r="A15" s="8" t="s">
        <v>19</v>
      </c>
      <c r="B15" s="17"/>
      <c r="C15" s="19" t="s">
        <v>49</v>
      </c>
      <c r="D15" s="20"/>
      <c r="E15" s="15">
        <f>IF(B15="","",B15*3)</f>
      </c>
    </row>
    <row r="16" spans="1:5" ht="15" customHeight="1">
      <c r="A16" s="34" t="s">
        <v>34</v>
      </c>
      <c r="B16" s="33"/>
      <c r="C16" s="33"/>
      <c r="D16" s="33"/>
      <c r="E16" s="22"/>
    </row>
    <row r="17" spans="1:5" ht="15" customHeight="1">
      <c r="A17" s="28" t="s">
        <v>0</v>
      </c>
      <c r="B17" s="17"/>
      <c r="C17" s="19" t="s">
        <v>1</v>
      </c>
      <c r="D17" s="20"/>
      <c r="E17" s="15">
        <f>IF(B17="","",B17*75)</f>
      </c>
    </row>
    <row r="18" spans="1:5" ht="15" customHeight="1">
      <c r="A18" s="29"/>
      <c r="B18" s="17"/>
      <c r="C18" s="21" t="s">
        <v>4</v>
      </c>
      <c r="D18" s="22"/>
      <c r="E18" s="15">
        <f>IF(B18="","",B18*60)</f>
      </c>
    </row>
    <row r="19" spans="1:5" ht="15" customHeight="1">
      <c r="A19" s="28" t="s">
        <v>2</v>
      </c>
      <c r="B19" s="17"/>
      <c r="C19" s="19" t="s">
        <v>20</v>
      </c>
      <c r="D19" s="20"/>
      <c r="E19" s="15">
        <f>IF(B19="","",B19*50)</f>
      </c>
    </row>
    <row r="20" spans="1:5" ht="15" customHeight="1">
      <c r="A20" s="30"/>
      <c r="B20" s="17"/>
      <c r="C20" s="21" t="s">
        <v>3</v>
      </c>
      <c r="D20" s="22"/>
      <c r="E20" s="15">
        <f>IF(B20="","",B20*3)</f>
      </c>
    </row>
    <row r="21" spans="1:5" ht="15" customHeight="1">
      <c r="A21" s="19" t="s">
        <v>21</v>
      </c>
      <c r="B21" s="22"/>
      <c r="C21" s="8" t="s">
        <v>30</v>
      </c>
      <c r="D21" s="18"/>
      <c r="E21" s="15">
        <f>IF(B21="","",B21*15*D21)</f>
      </c>
    </row>
    <row r="22" spans="1:5" ht="33" customHeight="1">
      <c r="A22" s="8" t="s">
        <v>45</v>
      </c>
      <c r="B22" s="17"/>
      <c r="C22" s="19" t="s">
        <v>43</v>
      </c>
      <c r="D22" s="20"/>
      <c r="E22" s="16">
        <f>IF(B22="","",B22*175)</f>
      </c>
    </row>
    <row r="23" spans="1:5" ht="34.5" customHeight="1">
      <c r="A23" s="34" t="s">
        <v>36</v>
      </c>
      <c r="B23" s="33"/>
      <c r="C23" s="33"/>
      <c r="D23" s="33"/>
      <c r="E23" s="22"/>
    </row>
    <row r="24" spans="1:5" ht="15" customHeight="1">
      <c r="A24" s="8" t="s">
        <v>5</v>
      </c>
      <c r="B24" s="17"/>
      <c r="C24" s="19" t="s">
        <v>37</v>
      </c>
      <c r="D24" s="20"/>
      <c r="E24" s="16">
        <f>IF(B24="","",B24*250)</f>
      </c>
    </row>
    <row r="25" spans="1:5" ht="15" customHeight="1">
      <c r="A25" s="8" t="s">
        <v>6</v>
      </c>
      <c r="B25" s="17"/>
      <c r="C25" s="19" t="s">
        <v>38</v>
      </c>
      <c r="D25" s="20"/>
      <c r="E25" s="16">
        <f>IF(B25="","",B25*200)</f>
      </c>
    </row>
    <row r="26" spans="1:5" ht="15" customHeight="1">
      <c r="A26" s="8" t="s">
        <v>7</v>
      </c>
      <c r="B26" s="17"/>
      <c r="C26" s="19" t="s">
        <v>39</v>
      </c>
      <c r="D26" s="20"/>
      <c r="E26" s="16">
        <f>IF(B26="","",B26*50)</f>
      </c>
    </row>
    <row r="27" spans="1:5" ht="13.5" customHeight="1">
      <c r="A27" s="8" t="s">
        <v>8</v>
      </c>
      <c r="B27" s="17"/>
      <c r="C27" s="8" t="s">
        <v>29</v>
      </c>
      <c r="D27" s="18"/>
      <c r="E27" s="15">
        <f>IF(B27="","",B27*6*D27)</f>
      </c>
    </row>
    <row r="28" spans="1:5" ht="0.75" customHeight="1" hidden="1">
      <c r="A28" s="9"/>
      <c r="B28" s="10"/>
      <c r="C28" s="6"/>
      <c r="D28" s="10"/>
      <c r="E28" s="11"/>
    </row>
    <row r="29" spans="1:5" ht="15" customHeight="1" hidden="1">
      <c r="A29" s="12"/>
      <c r="B29" s="18"/>
      <c r="C29" s="12"/>
      <c r="D29" s="18"/>
      <c r="E29" s="15">
        <f>IF(B29="","",B29*7*D29)</f>
      </c>
    </row>
    <row r="30" spans="1:5" ht="15" customHeight="1" hidden="1">
      <c r="A30" s="12"/>
      <c r="B30" s="17"/>
      <c r="C30" s="12"/>
      <c r="D30" s="18"/>
      <c r="E30" s="15">
        <f>IF(B30="","",B30*9*D30)</f>
      </c>
    </row>
    <row r="31" spans="1:5" ht="15" customHeight="1" hidden="1">
      <c r="A31" s="12"/>
      <c r="B31" s="17"/>
      <c r="C31" s="13"/>
      <c r="D31" s="18"/>
      <c r="E31" s="15">
        <f>IF(B31="","",B31*12*D31)</f>
      </c>
    </row>
    <row r="32" spans="1:5" ht="3.75" customHeight="1" hidden="1">
      <c r="A32" s="23"/>
      <c r="B32" s="24"/>
      <c r="C32" s="24"/>
      <c r="D32" s="24"/>
      <c r="E32" s="25"/>
    </row>
    <row r="33" spans="1:5" ht="13.5" customHeight="1">
      <c r="A33" s="37" t="s">
        <v>9</v>
      </c>
      <c r="B33" s="38"/>
      <c r="C33" s="38"/>
      <c r="D33" s="39"/>
      <c r="E33" s="14">
        <f>SUM(E24:E27)+SUM(E29:E31)+SUM(E17:E22)+SUM(E4:E10)+SUM(E13:E15)</f>
        <v>0</v>
      </c>
    </row>
  </sheetData>
  <sheetProtection sheet="1" objects="1" scenarios="1"/>
  <mergeCells count="23">
    <mergeCell ref="A21:B21"/>
    <mergeCell ref="C22:D22"/>
    <mergeCell ref="C24:D24"/>
    <mergeCell ref="A11:E11"/>
    <mergeCell ref="A12:E12"/>
    <mergeCell ref="A16:E16"/>
    <mergeCell ref="A33:D33"/>
    <mergeCell ref="C15:D15"/>
    <mergeCell ref="C14:D14"/>
    <mergeCell ref="C25:D25"/>
    <mergeCell ref="C13:D13"/>
    <mergeCell ref="C20:D20"/>
    <mergeCell ref="A23:E23"/>
    <mergeCell ref="C17:D17"/>
    <mergeCell ref="C18:D18"/>
    <mergeCell ref="C19:D19"/>
    <mergeCell ref="C10:D10"/>
    <mergeCell ref="A32:E32"/>
    <mergeCell ref="A1:E1"/>
    <mergeCell ref="A17:A18"/>
    <mergeCell ref="A19:A20"/>
    <mergeCell ref="A2:E2"/>
    <mergeCell ref="C26:D2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Miller</dc:creator>
  <cp:keywords/>
  <dc:description/>
  <cp:lastModifiedBy>Jim Miller</cp:lastModifiedBy>
  <dcterms:created xsi:type="dcterms:W3CDTF">2010-04-03T21:32:29Z</dcterms:created>
  <dcterms:modified xsi:type="dcterms:W3CDTF">2021-02-21T17:27:08Z</dcterms:modified>
  <cp:category/>
  <cp:version/>
  <cp:contentType/>
  <cp:contentStatus/>
</cp:coreProperties>
</file>